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balak\Downloads\"/>
    </mc:Choice>
  </mc:AlternateContent>
  <xr:revisionPtr revIDLastSave="0" documentId="13_ncr:1_{74CFFACF-E1D0-4F28-85FA-C21C1C766248}" xr6:coauthVersionLast="47" xr6:coauthVersionMax="47" xr10:uidLastSave="{00000000-0000-0000-0000-000000000000}"/>
  <bookViews>
    <workbookView xWindow="-120" yWindow="-120" windowWidth="20730" windowHeight="11040" xr2:uid="{DA403E61-949A-4431-909D-05CC291C5E7D}"/>
  </bookViews>
  <sheets>
    <sheet name="Secured FC"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1" l="1"/>
  <c r="W6" i="1" s="1"/>
  <c r="O6" i="1"/>
  <c r="J6" i="1"/>
  <c r="Q5" i="1"/>
  <c r="W5" i="1" s="1"/>
  <c r="J5" i="1"/>
  <c r="O4" i="1"/>
  <c r="W4" i="1" s="1"/>
  <c r="I4" i="1"/>
  <c r="J4" i="1" s="1"/>
  <c r="W3" i="1"/>
  <c r="J3" i="1"/>
  <c r="J2" i="1"/>
</calcChain>
</file>

<file path=xl/sharedStrings.xml><?xml version="1.0" encoding="utf-8"?>
<sst xmlns="http://schemas.openxmlformats.org/spreadsheetml/2006/main" count="89" uniqueCount="67">
  <si>
    <t>S.NO</t>
  </si>
  <si>
    <t>Category of Claimant</t>
  </si>
  <si>
    <t>Date of submission of Claim</t>
  </si>
  <si>
    <t>Name of the Claimant(s)</t>
  </si>
  <si>
    <t>Verification - Form</t>
  </si>
  <si>
    <t>Pricipal Claimed</t>
  </si>
  <si>
    <t>Interest Claimed</t>
  </si>
  <si>
    <t>Delay Compensation</t>
  </si>
  <si>
    <t>Others Claimed</t>
  </si>
  <si>
    <t>Total Claimed</t>
  </si>
  <si>
    <t>Verification - ID</t>
  </si>
  <si>
    <t>Verification of Contract / Agreement</t>
  </si>
  <si>
    <t>Names of the parties</t>
  </si>
  <si>
    <t>Clauses reviewed</t>
  </si>
  <si>
    <t>Verification - Principal</t>
  </si>
  <si>
    <t>Remarks - Principal</t>
  </si>
  <si>
    <t>Verification - Interest</t>
  </si>
  <si>
    <t>Remarks - Interest</t>
  </si>
  <si>
    <t>Verification - Delay Compensation</t>
  </si>
  <si>
    <t>Remarks - Delay Compensation</t>
  </si>
  <si>
    <t>Others - Verification</t>
  </si>
  <si>
    <t>Remarks - Others</t>
  </si>
  <si>
    <t>Total Claim Accepted</t>
  </si>
  <si>
    <t>Claim Status</t>
  </si>
  <si>
    <t>Notes / remarks</t>
  </si>
  <si>
    <t xml:space="preserve">Financial Creditors </t>
  </si>
  <si>
    <t>HDFC Bank Ltd</t>
  </si>
  <si>
    <t>Duly filled and Signed.</t>
  </si>
  <si>
    <t>ok</t>
  </si>
  <si>
    <t>No Contract between claimant and CD. Sample Tripartite Agreement was submitted by the Claimant doesnot specify that the loan has to be made good by the CD. It also doesnot specify that in case of default the CD has to repay.</t>
  </si>
  <si>
    <t>Sample Home loan agreement is between the claimant and the Homebuyer (Not with CD)</t>
  </si>
  <si>
    <t>Loan is provided to the Homebuyers and not CD</t>
  </si>
  <si>
    <t>NA</t>
  </si>
  <si>
    <t>Rejected</t>
  </si>
  <si>
    <t>State Bank of India</t>
  </si>
  <si>
    <t>Board Resolution authorising the signatory is required</t>
  </si>
  <si>
    <t>Term loan Agreement is for an amount of 10 crores.</t>
  </si>
  <si>
    <t>OK</t>
  </si>
  <si>
    <t>Statement for Loan Account Number 38372848194 shows outstandin of as 03-02-2024 which is the amount claimed as principal. It is not that interest have not been charged in the statement.</t>
  </si>
  <si>
    <t>Clarification email sent</t>
  </si>
  <si>
    <t xml:space="preserve">Partly Accepted </t>
  </si>
  <si>
    <t>Principal fully accepted. Awaiting reply on interest.</t>
  </si>
  <si>
    <t>Edelweiss ARC</t>
  </si>
  <si>
    <t>DULY SIGNED AND NOTARIZED</t>
  </si>
  <si>
    <t>Loan is given to M/s Azeem infinite Dwelling India private Limited and Gualm Mustafa Enterprises Pvt Ltd provided Corporate Guarantee to Edelweiss ARC</t>
  </si>
  <si>
    <r>
      <rPr>
        <b/>
        <sz val="11"/>
        <color theme="1"/>
        <rFont val="Calibri"/>
        <family val="2"/>
        <scheme val="minor"/>
      </rPr>
      <t>First Party</t>
    </r>
    <r>
      <rPr>
        <sz val="11"/>
        <color theme="1"/>
        <rFont val="Calibri"/>
        <family val="2"/>
        <scheme val="minor"/>
      </rPr>
      <t xml:space="preserve">:EDELWEISS ARC
</t>
    </r>
    <r>
      <rPr>
        <b/>
        <sz val="11"/>
        <color theme="1"/>
        <rFont val="Calibri"/>
        <family val="2"/>
        <scheme val="minor"/>
      </rPr>
      <t>Second Party</t>
    </r>
    <r>
      <rPr>
        <sz val="11"/>
        <color theme="1"/>
        <rFont val="Calibri"/>
        <family val="2"/>
        <scheme val="minor"/>
      </rPr>
      <t xml:space="preserve">: M/s Azeem infiniteDwelling India private Limited
</t>
    </r>
    <r>
      <rPr>
        <b/>
        <sz val="11"/>
        <color theme="1"/>
        <rFont val="Calibri"/>
        <family val="2"/>
        <scheme val="minor"/>
      </rPr>
      <t>Following are the guarantors</t>
    </r>
    <r>
      <rPr>
        <sz val="11"/>
        <color theme="1"/>
        <rFont val="Calibri"/>
        <family val="2"/>
        <scheme val="minor"/>
      </rPr>
      <t xml:space="preserve">
i)M/s Allam Infinite India Private Limited
ii)Mr.Gulam Mustafa  
 </t>
    </r>
    <r>
      <rPr>
        <b/>
        <sz val="11"/>
        <color theme="1"/>
        <rFont val="Calibri"/>
        <family val="2"/>
        <scheme val="minor"/>
      </rPr>
      <t>Corporate Guarantor</t>
    </r>
    <r>
      <rPr>
        <sz val="11"/>
        <color theme="1"/>
        <rFont val="Calibri"/>
        <family val="2"/>
        <scheme val="minor"/>
      </rPr>
      <t xml:space="preserve">: M/s Gulam Mustafa Enterprises Pvt.Ltd
                  </t>
    </r>
  </si>
  <si>
    <t>Completely Reviewed</t>
  </si>
  <si>
    <t>Int Capatialisation is not mentioned in loan agreement need clarification .</t>
  </si>
  <si>
    <t>As per Schedule-I
 i) As per S.no.15 Interest rate is 16.50% P.A
 ii)As per S.no.16 Defualt Int rate is 2% P.M over and above interest rate
Int upto ICD date is accepted</t>
  </si>
  <si>
    <t>Default Int calculated upto 01-03-2024 but upto ICD Date 29-02-2024 is accepted</t>
  </si>
  <si>
    <t>Required details regarding project milestone( Add.Int charges)</t>
  </si>
  <si>
    <t>Verification under progress</t>
  </si>
  <si>
    <t>Required details regarding project milestone Add.Int charges
Int Capatialisation is not mentioned in loan agreement need clarification .
Proof of disbursal</t>
  </si>
  <si>
    <t>Beacon Trusteeship Limited-I</t>
  </si>
  <si>
    <t xml:space="preserve">Debentures issued by M/s Allam infinite  India private Limited and Gualm Mustafa Enterprises Pvt Ltd provided Corporate Guarantee to Beacon Trusteeship Limited </t>
  </si>
  <si>
    <t xml:space="preserve">First Party:Beacon Trusteeship Limited
Second Party: M/s Azeem infiniteDwelling India private Limited
Corporate Guarantor: M/s Gulam Mustafa Enterprises Pvt.Ltd
                  </t>
  </si>
  <si>
    <t xml:space="preserve">Azeem Infinite Dwelling India Pvt.Ltd issued Debentures on Prtiavte Placement basis for an amount 395 Crs. 
Statement of accounts required to verify the principal outstanding
</t>
  </si>
  <si>
    <t xml:space="preserve">statement of accounts required to Calculate interest
</t>
  </si>
  <si>
    <t>Proof of Default is required</t>
  </si>
  <si>
    <t>awaiting for statement of accounts</t>
  </si>
  <si>
    <t xml:space="preserve">proof of default required
Awaiting for documents requested through mail dated 20-3-2024 sent only beakups for Int calculations
on 22-3-24 reply received for the mail but they sent only beakups for Int calculations
</t>
  </si>
  <si>
    <t>Beacon Trusteeship Limited-II</t>
  </si>
  <si>
    <t xml:space="preserve">First Party:Beacon Trusteeship Limited
Second Party: M/s Allam Infinite India Private Limited
Third Party: M/s Azeem infiniteDwelling India private Limited
Fourth Party:Mr.Gulam Mustafa
 Corporate Guarantor: M/s Gulam Mustafa Enterprises Pvt.Ltd
                  </t>
  </si>
  <si>
    <t xml:space="preserve">Allam Infinite India Pvt.Ltd issued Debentures on Prtiavte Placement basis for an amount not exceeding 50 Crs.
Principal claimed is within the limit so accepted fully
statement of Ledgers is  required to verify the principal outstanding as on ICD date
</t>
  </si>
  <si>
    <t xml:space="preserve">statement of Ledgers required to Calculate interest
</t>
  </si>
  <si>
    <t>Awaiting for Statement of Ledgers</t>
  </si>
  <si>
    <t>proof of default required
Awaiting for documents requested through mail dated 20-3-2024 
on 22-3-24 reply received for the mail but they sent only beakups for Int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</si>
</sst>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name val="Times New Roman"/>
      <family val="1"/>
    </font>
    <font>
      <sz val="12"/>
      <name val="Times New Roman"/>
      <family val="1"/>
    </font>
    <font>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right" vertical="top" wrapText="1"/>
    </xf>
    <xf numFmtId="0" fontId="3" fillId="0" borderId="1" xfId="0" applyFont="1" applyBorder="1" applyAlignment="1">
      <alignment vertical="top" wrapText="1"/>
    </xf>
    <xf numFmtId="164" fontId="3" fillId="0" borderId="1" xfId="1" applyNumberFormat="1" applyFont="1" applyBorder="1" applyAlignment="1">
      <alignment vertical="top" wrapText="1"/>
    </xf>
    <xf numFmtId="1" fontId="3" fillId="0" borderId="1" xfId="0" applyNumberFormat="1" applyFont="1" applyBorder="1" applyAlignment="1">
      <alignment horizontal="right" vertical="top" wrapText="1"/>
    </xf>
    <xf numFmtId="0" fontId="3" fillId="0" borderId="1" xfId="1" applyNumberFormat="1" applyFont="1" applyBorder="1" applyAlignment="1">
      <alignment vertical="top" wrapText="1"/>
    </xf>
    <xf numFmtId="0" fontId="4" fillId="0" borderId="1" xfId="0" applyFont="1" applyBorder="1" applyAlignment="1">
      <alignment vertical="top" wrapText="1"/>
    </xf>
    <xf numFmtId="14" fontId="4" fillId="0" borderId="1" xfId="0" applyNumberFormat="1" applyFont="1" applyBorder="1" applyAlignment="1">
      <alignment vertical="top" wrapText="1"/>
    </xf>
    <xf numFmtId="3" fontId="4" fillId="0" borderId="1" xfId="0" applyNumberFormat="1" applyFont="1" applyBorder="1" applyAlignment="1">
      <alignment vertical="top" wrapText="1"/>
    </xf>
    <xf numFmtId="164" fontId="4" fillId="0" borderId="1" xfId="1" applyNumberFormat="1" applyFont="1" applyBorder="1" applyAlignment="1">
      <alignment vertical="top" wrapText="1"/>
    </xf>
    <xf numFmtId="164" fontId="5" fillId="0" borderId="1" xfId="1" applyNumberFormat="1" applyFont="1" applyBorder="1" applyAlignment="1">
      <alignment vertical="top" wrapText="1"/>
    </xf>
    <xf numFmtId="0" fontId="4" fillId="0" borderId="1" xfId="1" applyNumberFormat="1" applyFont="1" applyBorder="1" applyAlignment="1">
      <alignment vertical="top" wrapText="1"/>
    </xf>
    <xf numFmtId="15" fontId="4" fillId="0" borderId="1" xfId="0" applyNumberFormat="1" applyFont="1" applyBorder="1" applyAlignment="1">
      <alignment vertical="top" wrapText="1"/>
    </xf>
    <xf numFmtId="0" fontId="0" fillId="0" borderId="1" xfId="0" applyBorder="1" applyAlignment="1">
      <alignment vertical="top" wrapText="1"/>
    </xf>
    <xf numFmtId="0" fontId="0" fillId="0" borderId="0" xfId="0" applyAlignment="1">
      <alignment vertical="top"/>
    </xf>
    <xf numFmtId="0" fontId="5" fillId="0" borderId="1" xfId="0" applyFont="1" applyBorder="1" applyAlignment="1">
      <alignment vertical="top" wrapText="1"/>
    </xf>
    <xf numFmtId="0" fontId="0" fillId="0" borderId="1" xfId="0" applyBorder="1" applyAlignment="1">
      <alignment vertical="top"/>
    </xf>
    <xf numFmtId="164" fontId="0" fillId="0" borderId="1" xfId="1" applyNumberFormat="1" applyFont="1" applyBorder="1" applyAlignment="1">
      <alignment vertical="top"/>
    </xf>
    <xf numFmtId="164" fontId="0" fillId="0" borderId="1" xfId="1" applyNumberFormat="1" applyFont="1" applyBorder="1" applyAlignment="1">
      <alignment vertical="top" wrapText="1"/>
    </xf>
    <xf numFmtId="1" fontId="0" fillId="0" borderId="1" xfId="1" applyNumberFormat="1" applyFont="1" applyBorder="1" applyAlignment="1">
      <alignment vertical="top"/>
    </xf>
    <xf numFmtId="164" fontId="1" fillId="0" borderId="1" xfId="1" applyNumberFormat="1" applyFont="1" applyBorder="1" applyAlignment="1">
      <alignmen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69E6D-17B0-4E65-8AB6-B0362FC83475}">
  <dimension ref="A1:Y6"/>
  <sheetViews>
    <sheetView showGridLines="0" tabSelected="1" workbookViewId="0">
      <selection activeCell="N3" sqref="N3"/>
    </sheetView>
  </sheetViews>
  <sheetFormatPr defaultRowHeight="15" x14ac:dyDescent="0.25"/>
  <cols>
    <col min="1" max="1" width="6.28515625" style="16" bestFit="1" customWidth="1"/>
    <col min="2" max="2" width="9.85546875" style="16" customWidth="1"/>
    <col min="3" max="3" width="11.85546875" style="16" bestFit="1" customWidth="1"/>
    <col min="4" max="4" width="9.140625" style="16"/>
    <col min="5" max="5" width="8.7109375" style="16" bestFit="1" customWidth="1"/>
    <col min="6" max="7" width="16" style="16" bestFit="1" customWidth="1"/>
    <col min="8" max="8" width="8.85546875" style="16" bestFit="1" customWidth="1"/>
    <col min="9" max="9" width="16" style="16" bestFit="1" customWidth="1"/>
    <col min="10" max="10" width="17.28515625" style="16" bestFit="1" customWidth="1"/>
    <col min="11" max="11" width="14.5703125" style="16" customWidth="1"/>
    <col min="12" max="12" width="39.5703125" style="16" customWidth="1"/>
    <col min="13" max="13" width="24.85546875" style="16" customWidth="1"/>
    <col min="14" max="14" width="20.85546875" style="16" bestFit="1" customWidth="1"/>
    <col min="15" max="15" width="16" style="16" bestFit="1" customWidth="1"/>
    <col min="16" max="16" width="30" style="16" customWidth="1"/>
    <col min="17" max="17" width="16" style="16" bestFit="1" customWidth="1"/>
    <col min="18" max="18" width="9.140625" style="16"/>
    <col min="19" max="19" width="8.85546875" style="16" bestFit="1" customWidth="1"/>
    <col min="20" max="20" width="25.7109375" style="16" bestFit="1" customWidth="1"/>
    <col min="21" max="21" width="14.28515625" style="16" bestFit="1" customWidth="1"/>
    <col min="22" max="22" width="9.140625" style="16"/>
    <col min="23" max="23" width="17.28515625" style="16" bestFit="1" customWidth="1"/>
    <col min="24" max="24" width="26.5703125" style="16" bestFit="1" customWidth="1"/>
    <col min="25" max="25" width="10.85546875" style="16" bestFit="1" customWidth="1"/>
    <col min="26" max="16384" width="9.140625" style="16"/>
  </cols>
  <sheetData>
    <row r="1" spans="1:25" ht="78.75" x14ac:dyDescent="0.25">
      <c r="A1" s="1" t="s">
        <v>0</v>
      </c>
      <c r="B1" s="2" t="s">
        <v>1</v>
      </c>
      <c r="C1" s="3" t="s">
        <v>2</v>
      </c>
      <c r="D1" s="2" t="s">
        <v>3</v>
      </c>
      <c r="E1" s="1" t="s">
        <v>4</v>
      </c>
      <c r="F1" s="4" t="s">
        <v>5</v>
      </c>
      <c r="G1" s="5" t="s">
        <v>6</v>
      </c>
      <c r="H1" s="5" t="s">
        <v>7</v>
      </c>
      <c r="I1" s="6" t="s">
        <v>8</v>
      </c>
      <c r="J1" s="5" t="s">
        <v>9</v>
      </c>
      <c r="K1" s="2" t="s">
        <v>10</v>
      </c>
      <c r="L1" s="2" t="s">
        <v>11</v>
      </c>
      <c r="M1" s="4" t="s">
        <v>12</v>
      </c>
      <c r="N1" s="4" t="s">
        <v>13</v>
      </c>
      <c r="O1" s="5" t="s">
        <v>14</v>
      </c>
      <c r="P1" s="4" t="s">
        <v>15</v>
      </c>
      <c r="Q1" s="4" t="s">
        <v>16</v>
      </c>
      <c r="R1" s="4" t="s">
        <v>17</v>
      </c>
      <c r="S1" s="4" t="s">
        <v>18</v>
      </c>
      <c r="T1" s="4" t="s">
        <v>19</v>
      </c>
      <c r="U1" s="5" t="s">
        <v>20</v>
      </c>
      <c r="V1" s="5" t="s">
        <v>21</v>
      </c>
      <c r="W1" s="5" t="s">
        <v>22</v>
      </c>
      <c r="X1" s="5" t="s">
        <v>23</v>
      </c>
      <c r="Y1" s="7" t="s">
        <v>24</v>
      </c>
    </row>
    <row r="2" spans="1:25" ht="94.5" x14ac:dyDescent="0.25">
      <c r="A2" s="8">
        <v>1</v>
      </c>
      <c r="B2" s="8" t="s">
        <v>25</v>
      </c>
      <c r="C2" s="9">
        <v>45365</v>
      </c>
      <c r="D2" s="8" t="s">
        <v>26</v>
      </c>
      <c r="E2" s="17" t="s">
        <v>27</v>
      </c>
      <c r="F2" s="10">
        <v>437803191</v>
      </c>
      <c r="G2" s="11">
        <v>0</v>
      </c>
      <c r="H2" s="11"/>
      <c r="I2" s="8"/>
      <c r="J2" s="12">
        <f>SUM(F2:I2)</f>
        <v>437803191</v>
      </c>
      <c r="K2" s="8" t="s">
        <v>28</v>
      </c>
      <c r="L2" s="8" t="s">
        <v>29</v>
      </c>
      <c r="M2" s="8" t="s">
        <v>30</v>
      </c>
      <c r="N2" s="8"/>
      <c r="O2" s="11">
        <v>0</v>
      </c>
      <c r="P2" s="8" t="s">
        <v>31</v>
      </c>
      <c r="Q2" s="8">
        <v>0</v>
      </c>
      <c r="R2" s="8" t="s">
        <v>32</v>
      </c>
      <c r="S2" s="17">
        <v>0</v>
      </c>
      <c r="T2" s="8" t="s">
        <v>32</v>
      </c>
      <c r="U2" s="11">
        <v>0</v>
      </c>
      <c r="V2" s="11" t="s">
        <v>32</v>
      </c>
      <c r="W2" s="11">
        <v>0</v>
      </c>
      <c r="X2" s="11" t="s">
        <v>33</v>
      </c>
      <c r="Y2" s="8" t="s">
        <v>31</v>
      </c>
    </row>
    <row r="3" spans="1:25" ht="110.25" x14ac:dyDescent="0.25">
      <c r="A3" s="8">
        <v>2</v>
      </c>
      <c r="B3" s="8" t="s">
        <v>25</v>
      </c>
      <c r="C3" s="9">
        <v>45365</v>
      </c>
      <c r="D3" s="8" t="s">
        <v>34</v>
      </c>
      <c r="E3" s="17" t="s">
        <v>27</v>
      </c>
      <c r="F3" s="10">
        <v>35669689.770000003</v>
      </c>
      <c r="G3" s="10">
        <v>1450831.2299999967</v>
      </c>
      <c r="H3" s="11"/>
      <c r="I3" s="8"/>
      <c r="J3" s="12">
        <f t="shared" ref="J3:J6" si="0">SUM(F3:I3)</f>
        <v>37120521</v>
      </c>
      <c r="K3" s="8" t="s">
        <v>35</v>
      </c>
      <c r="L3" s="8" t="s">
        <v>36</v>
      </c>
      <c r="M3" s="8" t="s">
        <v>37</v>
      </c>
      <c r="N3" s="8" t="s">
        <v>32</v>
      </c>
      <c r="O3" s="11">
        <v>35669689</v>
      </c>
      <c r="P3" s="8" t="s">
        <v>38</v>
      </c>
      <c r="Q3" s="8">
        <v>0</v>
      </c>
      <c r="R3" s="8" t="s">
        <v>39</v>
      </c>
      <c r="S3" s="8">
        <v>0</v>
      </c>
      <c r="T3" s="8" t="s">
        <v>32</v>
      </c>
      <c r="U3" s="11">
        <v>0</v>
      </c>
      <c r="V3" s="11" t="s">
        <v>32</v>
      </c>
      <c r="W3" s="11">
        <f>O3+Q3+S3+U3</f>
        <v>35669689</v>
      </c>
      <c r="X3" s="11" t="s">
        <v>40</v>
      </c>
      <c r="Y3" s="13" t="s">
        <v>41</v>
      </c>
    </row>
    <row r="4" spans="1:25" ht="360" x14ac:dyDescent="0.25">
      <c r="A4" s="8">
        <v>3</v>
      </c>
      <c r="B4" s="8" t="s">
        <v>25</v>
      </c>
      <c r="C4" s="9">
        <v>45366</v>
      </c>
      <c r="D4" s="8" t="s">
        <v>42</v>
      </c>
      <c r="E4" s="17" t="s">
        <v>27</v>
      </c>
      <c r="F4" s="11">
        <v>1136505342</v>
      </c>
      <c r="G4" s="11">
        <v>214346695</v>
      </c>
      <c r="H4" s="11"/>
      <c r="I4" s="11">
        <f>2235464122+108752349</f>
        <v>2344216471</v>
      </c>
      <c r="J4" s="12">
        <f t="shared" si="0"/>
        <v>3695068508</v>
      </c>
      <c r="K4" s="15" t="s">
        <v>43</v>
      </c>
      <c r="L4" s="8" t="s">
        <v>44</v>
      </c>
      <c r="M4" s="15" t="s">
        <v>45</v>
      </c>
      <c r="N4" s="18" t="s">
        <v>46</v>
      </c>
      <c r="O4" s="19">
        <f>F4</f>
        <v>1136505342</v>
      </c>
      <c r="P4" s="15" t="s">
        <v>47</v>
      </c>
      <c r="Q4" s="19">
        <v>213849286</v>
      </c>
      <c r="R4" s="15" t="s">
        <v>48</v>
      </c>
      <c r="S4" s="19"/>
      <c r="T4" s="15" t="s">
        <v>49</v>
      </c>
      <c r="U4" s="19">
        <v>2035464122</v>
      </c>
      <c r="V4" s="20" t="s">
        <v>50</v>
      </c>
      <c r="W4" s="11">
        <f>O4+Q4+S4+U4</f>
        <v>3385818750</v>
      </c>
      <c r="X4" s="20" t="s">
        <v>51</v>
      </c>
      <c r="Y4" s="20" t="s">
        <v>52</v>
      </c>
    </row>
    <row r="5" spans="1:25" ht="405" x14ac:dyDescent="0.25">
      <c r="A5" s="8">
        <v>4</v>
      </c>
      <c r="B5" s="8" t="s">
        <v>25</v>
      </c>
      <c r="C5" s="14">
        <v>45365</v>
      </c>
      <c r="D5" s="8" t="s">
        <v>53</v>
      </c>
      <c r="E5" s="17" t="s">
        <v>27</v>
      </c>
      <c r="F5" s="11">
        <v>3995248858</v>
      </c>
      <c r="G5" s="11">
        <v>7462042943</v>
      </c>
      <c r="H5" s="11">
        <v>0</v>
      </c>
      <c r="I5" s="8">
        <v>0</v>
      </c>
      <c r="J5" s="12">
        <f t="shared" si="0"/>
        <v>11457291801</v>
      </c>
      <c r="K5" s="15" t="s">
        <v>43</v>
      </c>
      <c r="L5" s="8" t="s">
        <v>54</v>
      </c>
      <c r="M5" s="15" t="s">
        <v>55</v>
      </c>
      <c r="N5" s="18" t="s">
        <v>46</v>
      </c>
      <c r="O5" s="11">
        <v>3995248858</v>
      </c>
      <c r="P5" s="15" t="s">
        <v>56</v>
      </c>
      <c r="Q5" s="11">
        <f>7462042943-6265118</f>
        <v>7455777825</v>
      </c>
      <c r="R5" s="15" t="s">
        <v>57</v>
      </c>
      <c r="S5" s="19">
        <v>0</v>
      </c>
      <c r="T5" s="18" t="s">
        <v>58</v>
      </c>
      <c r="U5" s="21">
        <v>0</v>
      </c>
      <c r="V5" s="15" t="s">
        <v>59</v>
      </c>
      <c r="W5" s="11">
        <f>O5+Q5+S5+U5</f>
        <v>11451026683</v>
      </c>
      <c r="X5" s="11" t="s">
        <v>51</v>
      </c>
      <c r="Y5" s="15" t="s">
        <v>60</v>
      </c>
    </row>
    <row r="6" spans="1:25" ht="315" x14ac:dyDescent="0.25">
      <c r="A6" s="8">
        <v>5</v>
      </c>
      <c r="B6" s="8" t="s">
        <v>25</v>
      </c>
      <c r="C6" s="14">
        <v>45365</v>
      </c>
      <c r="D6" s="8" t="s">
        <v>61</v>
      </c>
      <c r="E6" s="17" t="s">
        <v>27</v>
      </c>
      <c r="F6" s="11">
        <v>485598479</v>
      </c>
      <c r="G6" s="11">
        <v>379855073</v>
      </c>
      <c r="H6" s="11">
        <v>0</v>
      </c>
      <c r="I6" s="8">
        <v>0</v>
      </c>
      <c r="J6" s="12">
        <f t="shared" si="0"/>
        <v>865453552</v>
      </c>
      <c r="K6" s="15" t="s">
        <v>43</v>
      </c>
      <c r="L6" s="8" t="s">
        <v>54</v>
      </c>
      <c r="M6" s="15" t="s">
        <v>62</v>
      </c>
      <c r="N6" s="18" t="s">
        <v>46</v>
      </c>
      <c r="O6" s="21">
        <f>F6</f>
        <v>485598479</v>
      </c>
      <c r="P6" s="15" t="s">
        <v>63</v>
      </c>
      <c r="Q6" s="11">
        <f>379855073-9929377</f>
        <v>369925696</v>
      </c>
      <c r="R6" s="15" t="s">
        <v>64</v>
      </c>
      <c r="S6" s="18">
        <v>0</v>
      </c>
      <c r="T6" s="18" t="s">
        <v>58</v>
      </c>
      <c r="U6" s="21">
        <v>0</v>
      </c>
      <c r="V6" s="15" t="s">
        <v>65</v>
      </c>
      <c r="W6" s="19">
        <f t="shared" ref="W6" si="1">Q6+O6</f>
        <v>855524175</v>
      </c>
      <c r="X6" s="22" t="s">
        <v>51</v>
      </c>
      <c r="Y6" s="15"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Secured 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Balakrishnan V</dc:creator>
  <cp:lastModifiedBy>Balakrishnan V</cp:lastModifiedBy>
  <dcterms:created xsi:type="dcterms:W3CDTF">2024-05-02T12:23:48Z</dcterms:created>
  <dcterms:modified xsi:type="dcterms:W3CDTF">2024-05-02T12:30:13Z</dcterms:modified>
</cp:coreProperties>
</file>